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cottandrews/Desktop/"/>
    </mc:Choice>
  </mc:AlternateContent>
  <xr:revisionPtr revIDLastSave="0" documentId="13_ncr:1_{9EDD76FF-1070-7848-A79D-0A6D87953ED6}" xr6:coauthVersionLast="36" xr6:coauthVersionMax="36" xr10:uidLastSave="{00000000-0000-0000-0000-000000000000}"/>
  <bookViews>
    <workbookView xWindow="2680" yWindow="540" windowWidth="26440" windowHeight="15440" xr2:uid="{E281EE43-8B2A-984A-B3B7-DB1CF2B2ED63}"/>
  </bookViews>
  <sheets>
    <sheet name="Sheet1" sheetId="1" r:id="rId1"/>
  </sheets>
  <definedNames>
    <definedName name="_xlchart.v1.0" hidden="1">Sheet1!$A$8:$A$44</definedName>
    <definedName name="_xlchart.v1.1" hidden="1">Sheet1!$D$8:$D$44</definedName>
    <definedName name="_xlchart.v1.2" hidden="1">Sheet1!$E$8:$E$44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D8" i="1" l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D9" i="1" s="1"/>
  <c r="A9" i="1"/>
  <c r="D10" i="1" l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A10" i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B45" i="1"/>
  <c r="C45" i="1" s="1"/>
  <c r="A47" i="1" l="1"/>
  <c r="B46" i="1"/>
  <c r="C46" i="1" s="1"/>
  <c r="A48" i="1" l="1"/>
  <c r="B47" i="1"/>
  <c r="C47" i="1" s="1"/>
  <c r="A49" i="1" l="1"/>
  <c r="B48" i="1"/>
  <c r="C48" i="1" s="1"/>
  <c r="A50" i="1" l="1"/>
  <c r="B49" i="1"/>
  <c r="C49" i="1" s="1"/>
  <c r="A51" i="1" l="1"/>
  <c r="B50" i="1"/>
  <c r="C50" i="1" s="1"/>
  <c r="A52" i="1" l="1"/>
  <c r="B51" i="1"/>
  <c r="C51" i="1" s="1"/>
  <c r="A53" i="1" l="1"/>
  <c r="B52" i="1"/>
  <c r="C52" i="1" s="1"/>
  <c r="A54" i="1" l="1"/>
  <c r="B53" i="1"/>
  <c r="C53" i="1" s="1"/>
  <c r="A55" i="1" l="1"/>
  <c r="B54" i="1"/>
  <c r="C54" i="1" s="1"/>
  <c r="A56" i="1" l="1"/>
  <c r="B55" i="1"/>
  <c r="C55" i="1" s="1"/>
  <c r="A57" i="1" l="1"/>
  <c r="B56" i="1"/>
  <c r="C56" i="1" s="1"/>
  <c r="A58" i="1" l="1"/>
  <c r="B57" i="1"/>
  <c r="C57" i="1" s="1"/>
  <c r="A59" i="1" l="1"/>
  <c r="B58" i="1"/>
  <c r="C58" i="1" s="1"/>
  <c r="A60" i="1" l="1"/>
  <c r="B59" i="1"/>
  <c r="C59" i="1" s="1"/>
  <c r="A61" i="1" l="1"/>
  <c r="B60" i="1"/>
  <c r="C60" i="1" s="1"/>
  <c r="A62" i="1" l="1"/>
  <c r="B61" i="1"/>
  <c r="C61" i="1" s="1"/>
  <c r="A63" i="1" l="1"/>
  <c r="B62" i="1"/>
  <c r="C62" i="1" s="1"/>
  <c r="A64" i="1" l="1"/>
  <c r="B63" i="1"/>
  <c r="C63" i="1" s="1"/>
  <c r="A65" i="1" l="1"/>
  <c r="B64" i="1"/>
  <c r="C64" i="1" s="1"/>
  <c r="A66" i="1" l="1"/>
  <c r="B65" i="1"/>
  <c r="C65" i="1" s="1"/>
  <c r="A67" i="1" l="1"/>
  <c r="B66" i="1"/>
  <c r="C66" i="1" s="1"/>
  <c r="A68" i="1" l="1"/>
  <c r="B67" i="1"/>
  <c r="C67" i="1" s="1"/>
  <c r="A69" i="1" l="1"/>
  <c r="B68" i="1"/>
  <c r="C68" i="1" s="1"/>
  <c r="A70" i="1" l="1"/>
  <c r="B69" i="1"/>
  <c r="C69" i="1" s="1"/>
  <c r="A71" i="1" l="1"/>
  <c r="B70" i="1"/>
  <c r="C70" i="1" s="1"/>
  <c r="A72" i="1" l="1"/>
  <c r="B71" i="1"/>
  <c r="C71" i="1" s="1"/>
  <c r="A73" i="1" l="1"/>
  <c r="B72" i="1"/>
  <c r="C72" i="1" s="1"/>
  <c r="A74" i="1" l="1"/>
  <c r="B73" i="1"/>
  <c r="C73" i="1" s="1"/>
  <c r="A75" i="1" l="1"/>
  <c r="B74" i="1"/>
  <c r="C74" i="1" s="1"/>
  <c r="A76" i="1" l="1"/>
  <c r="B75" i="1"/>
  <c r="C75" i="1" s="1"/>
  <c r="A77" i="1" l="1"/>
  <c r="B76" i="1"/>
  <c r="C76" i="1" s="1"/>
  <c r="A78" i="1" l="1"/>
  <c r="B77" i="1"/>
  <c r="C77" i="1" s="1"/>
  <c r="A79" i="1" l="1"/>
  <c r="B79" i="1" s="1"/>
  <c r="C79" i="1" s="1"/>
  <c r="B78" i="1"/>
  <c r="C78" i="1" s="1"/>
</calcChain>
</file>

<file path=xl/sharedStrings.xml><?xml version="1.0" encoding="utf-8"?>
<sst xmlns="http://schemas.openxmlformats.org/spreadsheetml/2006/main" count="11" uniqueCount="11">
  <si>
    <t>Crank Angle</t>
  </si>
  <si>
    <t>Piston Position</t>
  </si>
  <si>
    <t>Bore</t>
  </si>
  <si>
    <t>Fp(0)</t>
  </si>
  <si>
    <t>Piston Pressure at TDC</t>
  </si>
  <si>
    <t>Rod Length l</t>
  </si>
  <si>
    <t>Crank Arm r</t>
  </si>
  <si>
    <t>Chamber Vol</t>
  </si>
  <si>
    <t>Torque</t>
  </si>
  <si>
    <t>Volume</t>
  </si>
  <si>
    <t>Pressure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</si>
</sst>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Pressure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Sheet1!$A$8:$A$44</c:f>
              <c:numCache>
                <c:formatCode>General</c:formatCode>
                <c:ptCount val="3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</c:numCache>
            </c:numRef>
          </c:cat>
          <c:val>
            <c:numRef>
              <c:f>Sheet1!$D$8:$D$44</c:f>
              <c:numCache>
                <c:formatCode>0.00</c:formatCode>
                <c:ptCount val="37"/>
                <c:pt idx="0">
                  <c:v>1000</c:v>
                </c:pt>
                <c:pt idx="1">
                  <c:v>788.93757230463439</c:v>
                </c:pt>
                <c:pt idx="2">
                  <c:v>483.88445713338291</c:v>
                </c:pt>
                <c:pt idx="3">
                  <c:v>295.26500839271324</c:v>
                </c:pt>
                <c:pt idx="4">
                  <c:v>191.90958400023709</c:v>
                </c:pt>
                <c:pt idx="5">
                  <c:v>133.07181234289166</c:v>
                </c:pt>
                <c:pt idx="6">
                  <c:v>97.385029528167436</c:v>
                </c:pt>
                <c:pt idx="7">
                  <c:v>74.425930707013478</c:v>
                </c:pt>
                <c:pt idx="8">
                  <c:v>58.904963941153937</c:v>
                </c:pt>
                <c:pt idx="9">
                  <c:v>47.976203424023169</c:v>
                </c:pt>
                <c:pt idx="10">
                  <c:v>40.019096705526636</c:v>
                </c:pt>
                <c:pt idx="11">
                  <c:v>34.06317772758392</c:v>
                </c:pt>
                <c:pt idx="12">
                  <c:v>29.501348874704796</c:v>
                </c:pt>
                <c:pt idx="13">
                  <c:v>25.939243754997566</c:v>
                </c:pt>
                <c:pt idx="14">
                  <c:v>23.112189384611465</c:v>
                </c:pt>
                <c:pt idx="15">
                  <c:v>20.837432793138639</c:v>
                </c:pt>
                <c:pt idx="16">
                  <c:v>18.985598266738805</c:v>
                </c:pt>
                <c:pt idx="17">
                  <c:v>17.46305640653971</c:v>
                </c:pt>
                <c:pt idx="18">
                  <c:v>16.200708058687699</c:v>
                </c:pt>
                <c:pt idx="19">
                  <c:v>15.146660539012055</c:v>
                </c:pt>
                <c:pt idx="20">
                  <c:v>14.261333109593723</c:v>
                </c:pt>
                <c:pt idx="21">
                  <c:v>13.514117226901297</c:v>
                </c:pt>
                <c:pt idx="22">
                  <c:v>12.881054452856597</c:v>
                </c:pt>
                <c:pt idx="23">
                  <c:v>12.343193949398488</c:v>
                </c:pt>
                <c:pt idx="24">
                  <c:v>11.885412045007966</c:v>
                </c:pt>
                <c:pt idx="25">
                  <c:v>11.495551202371004</c:v>
                </c:pt>
                <c:pt idx="26">
                  <c:v>11.163783215170184</c:v>
                </c:pt>
                <c:pt idx="27">
                  <c:v>10.882132209501203</c:v>
                </c:pt>
                <c:pt idx="28">
                  <c:v>10.644113273570783</c:v>
                </c:pt>
                <c:pt idx="29">
                  <c:v>10.444456070247279</c:v>
                </c:pt>
                <c:pt idx="30">
                  <c:v>10.278891944879286</c:v>
                </c:pt>
                <c:pt idx="31">
                  <c:v>10.143989312368472</c:v>
                </c:pt>
                <c:pt idx="32">
                  <c:v>10.037026455130853</c:v>
                </c:pt>
                <c:pt idx="33">
                  <c:v>9.9558939205690979</c:v>
                </c:pt>
                <c:pt idx="34">
                  <c:v>9.8990208950858491</c:v>
                </c:pt>
                <c:pt idx="35">
                  <c:v>9.8653215358141857</c:v>
                </c:pt>
                <c:pt idx="36">
                  <c:v>9.8541584548679602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C9-924D-BAF8-716DEDE240CA}"/>
            </c:ext>
          </c:extLst>
        </c:ser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Sheet1!$A$8:$A$44</c:f>
              <c:numCache>
                <c:formatCode>General</c:formatCode>
                <c:ptCount val="3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  <c:pt idx="17">
                  <c:v>85</c:v>
                </c:pt>
                <c:pt idx="18">
                  <c:v>90</c:v>
                </c:pt>
                <c:pt idx="19">
                  <c:v>95</c:v>
                </c:pt>
                <c:pt idx="20">
                  <c:v>100</c:v>
                </c:pt>
                <c:pt idx="21">
                  <c:v>105</c:v>
                </c:pt>
                <c:pt idx="22">
                  <c:v>110</c:v>
                </c:pt>
                <c:pt idx="23">
                  <c:v>115</c:v>
                </c:pt>
                <c:pt idx="24">
                  <c:v>120</c:v>
                </c:pt>
                <c:pt idx="25">
                  <c:v>125</c:v>
                </c:pt>
                <c:pt idx="26">
                  <c:v>130</c:v>
                </c:pt>
                <c:pt idx="27">
                  <c:v>135</c:v>
                </c:pt>
                <c:pt idx="28">
                  <c:v>140</c:v>
                </c:pt>
                <c:pt idx="29">
                  <c:v>145</c:v>
                </c:pt>
                <c:pt idx="30">
                  <c:v>150</c:v>
                </c:pt>
                <c:pt idx="31">
                  <c:v>155</c:v>
                </c:pt>
                <c:pt idx="32">
                  <c:v>160</c:v>
                </c:pt>
                <c:pt idx="33">
                  <c:v>165</c:v>
                </c:pt>
                <c:pt idx="34">
                  <c:v>170</c:v>
                </c:pt>
                <c:pt idx="35">
                  <c:v>175</c:v>
                </c:pt>
                <c:pt idx="36">
                  <c:v>180</c:v>
                </c:pt>
              </c:numCache>
            </c:numRef>
          </c:cat>
          <c:val>
            <c:numRef>
              <c:f>Sheet1!$E$8:$E$44</c:f>
              <c:numCache>
                <c:formatCode>0.00</c:formatCode>
                <c:ptCount val="37"/>
                <c:pt idx="0" formatCode="General">
                  <c:v>0</c:v>
                </c:pt>
                <c:pt idx="1">
                  <c:v>192.11945459222378</c:v>
                </c:pt>
                <c:pt idx="2">
                  <c:v>233.27993301595865</c:v>
                </c:pt>
                <c:pt idx="3">
                  <c:v>209.93795811247594</c:v>
                </c:pt>
                <c:pt idx="4">
                  <c:v>177.69580246473933</c:v>
                </c:pt>
                <c:pt idx="5">
                  <c:v>149.45161967583215</c:v>
                </c:pt>
                <c:pt idx="6">
                  <c:v>126.54320178909009</c:v>
                </c:pt>
                <c:pt idx="7">
                  <c:v>108.11252967598161</c:v>
                </c:pt>
                <c:pt idx="8">
                  <c:v>93.14453051125227</c:v>
                </c:pt>
                <c:pt idx="9">
                  <c:v>80.827572179739022</c:v>
                </c:pt>
                <c:pt idx="10">
                  <c:v>70.562170669827921</c:v>
                </c:pt>
                <c:pt idx="11">
                  <c:v>61.911188995621096</c:v>
                </c:pt>
                <c:pt idx="12">
                  <c:v>54.552898449486861</c:v>
                </c:pt>
                <c:pt idx="13">
                  <c:v>48.246210589307346</c:v>
                </c:pt>
                <c:pt idx="14">
                  <c:v>42.806541201707866</c:v>
                </c:pt>
                <c:pt idx="15">
                  <c:v>38.089361588636741</c:v>
                </c:pt>
                <c:pt idx="16">
                  <c:v>33.979015960319821</c:v>
                </c:pt>
                <c:pt idx="17">
                  <c:v>30.381092706311286</c:v>
                </c:pt>
                <c:pt idx="18">
                  <c:v>27.217189856879994</c:v>
                </c:pt>
                <c:pt idx="19">
                  <c:v>24.421295743390054</c:v>
                </c:pt>
                <c:pt idx="20">
                  <c:v>21.937259148926294</c:v>
                </c:pt>
                <c:pt idx="21">
                  <c:v>19.716991539026207</c:v>
                </c:pt>
                <c:pt idx="22">
                  <c:v>17.719157431756013</c:v>
                </c:pt>
                <c:pt idx="23">
                  <c:v>15.908187016446174</c:v>
                </c:pt>
                <c:pt idx="24">
                  <c:v>14.25349971275738</c:v>
                </c:pt>
                <c:pt idx="25">
                  <c:v>12.728865747241453</c:v>
                </c:pt>
                <c:pt idx="26">
                  <c:v>11.311859553105679</c:v>
                </c:pt>
                <c:pt idx="27">
                  <c:v>9.9833769109492732</c:v>
                </c:pt>
                <c:pt idx="28">
                  <c:v>8.7271994788134872</c:v>
                </c:pt>
                <c:pt idx="29">
                  <c:v>7.5295974733319717</c:v>
                </c:pt>
                <c:pt idx="30">
                  <c:v>6.3789651833810197</c:v>
                </c:pt>
                <c:pt idx="31">
                  <c:v>5.2654858448307733</c:v>
                </c:pt>
                <c:pt idx="32">
                  <c:v>4.180823018015813</c:v>
                </c:pt>
                <c:pt idx="33">
                  <c:v>3.117835572289906</c:v>
                </c:pt>
                <c:pt idx="34">
                  <c:v>2.0703130679715058</c:v>
                </c:pt>
                <c:pt idx="35">
                  <c:v>1.032727949789358</c:v>
                </c:pt>
                <c:pt idx="36">
                  <c:v>6.3369877615420729E-7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C9-924D-BAF8-716DEDE24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8916271"/>
        <c:axId val="1076293967"/>
      </c:lineChart>
      <c:catAx>
        <c:axId val="1018916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6293967"/>
        <c:crosses val="autoZero"/>
        <c:auto val="1"/>
        <c:lblAlgn val="ctr"/>
        <c:lblOffset val="100"/>
        <c:noMultiLvlLbl val="0"/>
      </c:catAx>
      <c:valAx>
        <c:axId val="10762939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89162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520700</xdr:colOff>
      <xdr:row>6</xdr:row>
      <xdr:rowOff>82550</xdr:rowOff>
    </xdr:from>
    <xdr:to>
      <xdr:col>17</xdr:col>
      <xdr:colOff>355600</xdr:colOff>
      <xdr:row>30</xdr:row>
      <xdr:rowOff>12700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92987A9-8771-054D-AB0D-884512F309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613B-30F6-494B-AF97-C74AA4985C65}">
  <dimension ref="A1:E79"/>
  <sheetViews>
    <sheetView tabSelected="1" workbookViewId="0">
      <selection activeCell="J48" sqref="J48"/>
    </sheetView>
  </sheetViews>
  <sheetFormatPr baseColWidth="10" defaultRowHeight="16" x14ac:dyDescent="0.2"/>
  <cols>
    <col min="1" max="1" width="13.6640625" customWidth="1"/>
    <col min="2" max="2" width="16.33203125" customWidth="1"/>
    <col min="3" max="4" width="15.5" customWidth="1"/>
    <col min="5" max="5" width="11.6640625" bestFit="1" customWidth="1"/>
  </cols>
  <sheetData>
    <row r="1" spans="1:5" x14ac:dyDescent="0.2">
      <c r="A1" t="s">
        <v>5</v>
      </c>
      <c r="B1">
        <v>5</v>
      </c>
    </row>
    <row r="2" spans="1:5" x14ac:dyDescent="0.2">
      <c r="A2" t="s">
        <v>6</v>
      </c>
      <c r="B2">
        <v>2</v>
      </c>
    </row>
    <row r="3" spans="1:5" x14ac:dyDescent="0.2">
      <c r="A3" t="s">
        <v>2</v>
      </c>
      <c r="B3">
        <v>4</v>
      </c>
    </row>
    <row r="4" spans="1:5" x14ac:dyDescent="0.2">
      <c r="A4" t="s">
        <v>7</v>
      </c>
      <c r="B4">
        <v>0.5</v>
      </c>
    </row>
    <row r="5" spans="1:5" x14ac:dyDescent="0.2">
      <c r="A5" t="s">
        <v>3</v>
      </c>
      <c r="B5">
        <v>1000</v>
      </c>
      <c r="C5" t="s">
        <v>4</v>
      </c>
    </row>
    <row r="7" spans="1:5" x14ac:dyDescent="0.2">
      <c r="A7" t="s">
        <v>0</v>
      </c>
      <c r="B7" t="s">
        <v>1</v>
      </c>
      <c r="C7" t="s">
        <v>9</v>
      </c>
      <c r="D7" t="s">
        <v>10</v>
      </c>
      <c r="E7" t="s">
        <v>8</v>
      </c>
    </row>
    <row r="8" spans="1:5" x14ac:dyDescent="0.2">
      <c r="A8">
        <v>0</v>
      </c>
      <c r="B8" s="2">
        <f>B$2*COS(3.1415926/180*A8)+SQRT(B$1^2-B$2^2*(SIN(3.1415926/180*A8))^2)</f>
        <v>7</v>
      </c>
      <c r="C8" s="1">
        <f>(B$3/2)^2*3.14*((B$2+B$1)-B8)+B$4</f>
        <v>0.5</v>
      </c>
      <c r="D8" s="1">
        <f>B5</f>
        <v>1000</v>
      </c>
      <c r="E8">
        <f>(B$2*D8*B8/B$1)*SQRT(1-B$2^2*SIN(A8*3.1415926/180)^2/B$1^2)*SIN(3.1415926*A8/180)</f>
        <v>0</v>
      </c>
    </row>
    <row r="9" spans="1:5" x14ac:dyDescent="0.2">
      <c r="A9">
        <f>A8+5</f>
        <v>5</v>
      </c>
      <c r="B9" s="2">
        <f t="shared" ref="B9:B44" si="0">B$2*COS(3.1415926/180*A9)+SQRT(B$1^2-B$2^2*(SIN(3.1415926/180*A9))^2)</f>
        <v>6.9893500233699433</v>
      </c>
      <c r="C9" s="1">
        <f t="shared" ref="C9:C44" si="1">(B$3/2)^2*3.14*((B$2+B$1)-B9)+B$4</f>
        <v>0.63376370647351266</v>
      </c>
      <c r="D9" s="1">
        <f>D8*C8/C9</f>
        <v>788.93757230463439</v>
      </c>
      <c r="E9" s="1">
        <f t="shared" ref="E9:E44" si="2">(B$2*D9*B9/B$1)*SQRT(1-B$2^2*SIN(A9*3.1415926/180)^2/B$1^2)*SIN(3.1415926*A9/180)</f>
        <v>192.11945459222378</v>
      </c>
    </row>
    <row r="10" spans="1:5" x14ac:dyDescent="0.2">
      <c r="A10">
        <f t="shared" ref="A10:A73" si="3">A9+5</f>
        <v>10</v>
      </c>
      <c r="B10" s="2">
        <f t="shared" si="0"/>
        <v>6.9575394485038569</v>
      </c>
      <c r="C10" s="1">
        <f t="shared" si="1"/>
        <v>1.0333045267915577</v>
      </c>
      <c r="D10" s="1">
        <f t="shared" ref="D10:D44" si="4">D9*C9/C10</f>
        <v>483.88445713338291</v>
      </c>
      <c r="E10" s="1">
        <f t="shared" si="2"/>
        <v>233.27993301595865</v>
      </c>
    </row>
    <row r="11" spans="1:5" x14ac:dyDescent="0.2">
      <c r="A11">
        <f t="shared" si="3"/>
        <v>15</v>
      </c>
      <c r="B11" s="2">
        <f t="shared" si="0"/>
        <v>6.9049845524203537</v>
      </c>
      <c r="C11" s="1">
        <f t="shared" si="1"/>
        <v>1.6933940216003576</v>
      </c>
      <c r="D11" s="1">
        <f t="shared" si="4"/>
        <v>295.26500839271324</v>
      </c>
      <c r="E11" s="1">
        <f t="shared" si="2"/>
        <v>209.93795811247594</v>
      </c>
    </row>
    <row r="12" spans="1:5" x14ac:dyDescent="0.2">
      <c r="A12">
        <f t="shared" si="3"/>
        <v>20</v>
      </c>
      <c r="B12" s="2">
        <f t="shared" si="0"/>
        <v>6.8323731218210053</v>
      </c>
      <c r="C12" s="1">
        <f t="shared" si="1"/>
        <v>2.6053935899281733</v>
      </c>
      <c r="D12" s="1">
        <f t="shared" si="4"/>
        <v>191.90958400023709</v>
      </c>
      <c r="E12" s="1">
        <f t="shared" si="2"/>
        <v>177.69580246473933</v>
      </c>
    </row>
    <row r="13" spans="1:5" x14ac:dyDescent="0.2">
      <c r="A13">
        <f t="shared" si="3"/>
        <v>25</v>
      </c>
      <c r="B13" s="2">
        <f t="shared" si="0"/>
        <v>6.7406552760425926</v>
      </c>
      <c r="C13" s="1">
        <f t="shared" si="1"/>
        <v>3.7573697329050368</v>
      </c>
      <c r="D13" s="1">
        <f t="shared" si="4"/>
        <v>133.07181234289166</v>
      </c>
      <c r="E13" s="1">
        <f t="shared" si="2"/>
        <v>149.45161967583215</v>
      </c>
    </row>
    <row r="14" spans="1:5" x14ac:dyDescent="0.2">
      <c r="A14">
        <f t="shared" si="3"/>
        <v>30</v>
      </c>
      <c r="B14" s="2">
        <f t="shared" si="0"/>
        <v>6.6310303052246748</v>
      </c>
      <c r="C14" s="1">
        <f t="shared" si="1"/>
        <v>5.1342593663780844</v>
      </c>
      <c r="D14" s="1">
        <f t="shared" si="4"/>
        <v>97.385029528167436</v>
      </c>
      <c r="E14" s="1">
        <f t="shared" si="2"/>
        <v>126.54320178909009</v>
      </c>
    </row>
    <row r="15" spans="1:5" x14ac:dyDescent="0.2">
      <c r="A15">
        <f t="shared" si="3"/>
        <v>35</v>
      </c>
      <c r="B15" s="2">
        <f t="shared" si="0"/>
        <v>6.504929247984248</v>
      </c>
      <c r="C15" s="1">
        <f t="shared" si="1"/>
        <v>6.7180886453178452</v>
      </c>
      <c r="D15" s="1">
        <f t="shared" si="4"/>
        <v>74.425930707013478</v>
      </c>
      <c r="E15" s="1">
        <f t="shared" si="2"/>
        <v>108.11252967598161</v>
      </c>
    </row>
    <row r="16" spans="1:5" x14ac:dyDescent="0.2">
      <c r="A16">
        <f t="shared" si="3"/>
        <v>40</v>
      </c>
      <c r="B16" s="2">
        <f t="shared" si="0"/>
        <v>6.3639929157273327</v>
      </c>
      <c r="C16" s="1">
        <f t="shared" si="1"/>
        <v>8.4882489784647017</v>
      </c>
      <c r="D16" s="1">
        <f t="shared" si="4"/>
        <v>58.904963941153937</v>
      </c>
      <c r="E16" s="1">
        <f t="shared" si="2"/>
        <v>93.14453051125227</v>
      </c>
    </row>
    <row r="17" spans="1:5" x14ac:dyDescent="0.2">
      <c r="A17">
        <f t="shared" si="3"/>
        <v>45</v>
      </c>
      <c r="B17" s="2">
        <f t="shared" si="0"/>
        <v>6.2100451102197898</v>
      </c>
      <c r="C17" s="1">
        <f t="shared" si="1"/>
        <v>10.421833415639441</v>
      </c>
      <c r="D17" s="1">
        <f t="shared" si="4"/>
        <v>47.976203424023169</v>
      </c>
      <c r="E17" s="1">
        <f t="shared" si="2"/>
        <v>80.827572179739022</v>
      </c>
    </row>
    <row r="18" spans="1:5" x14ac:dyDescent="0.2">
      <c r="A18">
        <f t="shared" si="3"/>
        <v>50</v>
      </c>
      <c r="B18" s="2">
        <f t="shared" si="0"/>
        <v>6.0450608975112754</v>
      </c>
      <c r="C18" s="1">
        <f t="shared" si="1"/>
        <v>12.494035127258382</v>
      </c>
      <c r="D18" s="1">
        <f t="shared" si="4"/>
        <v>40.019096705526636</v>
      </c>
      <c r="E18" s="1">
        <f t="shared" si="2"/>
        <v>70.562170669827921</v>
      </c>
    </row>
    <row r="19" spans="1:5" x14ac:dyDescent="0.2">
      <c r="A19">
        <f t="shared" si="3"/>
        <v>55</v>
      </c>
      <c r="B19" s="2">
        <f t="shared" si="0"/>
        <v>5.871130013666515</v>
      </c>
      <c r="C19" s="1">
        <f t="shared" si="1"/>
        <v>14.678607028348573</v>
      </c>
      <c r="D19" s="1">
        <f t="shared" si="4"/>
        <v>34.06317772758392</v>
      </c>
      <c r="E19" s="1">
        <f t="shared" si="2"/>
        <v>61.911188995621096</v>
      </c>
    </row>
    <row r="20" spans="1:5" x14ac:dyDescent="0.2">
      <c r="A20">
        <f t="shared" si="3"/>
        <v>60</v>
      </c>
      <c r="B20" s="2">
        <f t="shared" si="0"/>
        <v>5.6904157973599592</v>
      </c>
      <c r="C20" s="1">
        <f t="shared" si="1"/>
        <v>16.948377585158912</v>
      </c>
      <c r="D20" s="1">
        <f t="shared" si="4"/>
        <v>29.501348874704796</v>
      </c>
      <c r="E20" s="1">
        <f t="shared" si="2"/>
        <v>54.552898449486861</v>
      </c>
    </row>
    <row r="21" spans="1:5" x14ac:dyDescent="0.2">
      <c r="A21">
        <f t="shared" si="3"/>
        <v>65</v>
      </c>
      <c r="B21" s="2">
        <f t="shared" si="0"/>
        <v>5.5051104667161246</v>
      </c>
      <c r="C21" s="1">
        <f t="shared" si="1"/>
        <v>19.275812538045475</v>
      </c>
      <c r="D21" s="1">
        <f t="shared" si="4"/>
        <v>25.939243754997566</v>
      </c>
      <c r="E21" s="1">
        <f t="shared" si="2"/>
        <v>48.246210589307346</v>
      </c>
    </row>
    <row r="22" spans="1:5" x14ac:dyDescent="0.2">
      <c r="A22">
        <f t="shared" si="3"/>
        <v>70</v>
      </c>
      <c r="B22" s="2">
        <f t="shared" si="0"/>
        <v>5.3173880536873188</v>
      </c>
      <c r="C22" s="1">
        <f t="shared" si="1"/>
        <v>21.633606045687277</v>
      </c>
      <c r="D22" s="1">
        <f t="shared" si="4"/>
        <v>23.112189384611465</v>
      </c>
      <c r="E22" s="1">
        <f t="shared" si="2"/>
        <v>42.806541201707866</v>
      </c>
    </row>
    <row r="23" spans="1:5" x14ac:dyDescent="0.2">
      <c r="A23">
        <f t="shared" si="3"/>
        <v>75</v>
      </c>
      <c r="B23" s="2">
        <f t="shared" si="0"/>
        <v>5.1293568191558681</v>
      </c>
      <c r="C23" s="1">
        <f t="shared" si="1"/>
        <v>23.995278351402298</v>
      </c>
      <c r="D23" s="1">
        <f t="shared" si="4"/>
        <v>20.837432793138639</v>
      </c>
      <c r="E23" s="1">
        <f t="shared" si="2"/>
        <v>38.089361588636741</v>
      </c>
    </row>
    <row r="24" spans="1:5" x14ac:dyDescent="0.2">
      <c r="A24">
        <f t="shared" si="3"/>
        <v>80</v>
      </c>
      <c r="B24" s="2">
        <f t="shared" si="0"/>
        <v>4.9430134073506995</v>
      </c>
      <c r="C24" s="1">
        <f t="shared" si="1"/>
        <v>26.335751603675217</v>
      </c>
      <c r="D24" s="1">
        <f t="shared" si="4"/>
        <v>18.985598266738805</v>
      </c>
      <c r="E24" s="1">
        <f t="shared" si="2"/>
        <v>33.979015960319821</v>
      </c>
    </row>
    <row r="25" spans="1:5" x14ac:dyDescent="0.2">
      <c r="A25">
        <f t="shared" si="3"/>
        <v>85</v>
      </c>
      <c r="B25" s="2">
        <f t="shared" si="0"/>
        <v>4.760201254558039</v>
      </c>
      <c r="C25" s="1">
        <f t="shared" si="1"/>
        <v>28.631872242751033</v>
      </c>
      <c r="D25" s="1">
        <f t="shared" si="4"/>
        <v>17.46305640653971</v>
      </c>
      <c r="E25" s="1">
        <f t="shared" si="2"/>
        <v>30.381092706311286</v>
      </c>
    </row>
    <row r="26" spans="1:5" x14ac:dyDescent="0.2">
      <c r="A26">
        <f t="shared" si="3"/>
        <v>90</v>
      </c>
      <c r="B26" s="2">
        <f t="shared" si="0"/>
        <v>4.5825757485456338</v>
      </c>
      <c r="C26" s="1">
        <f t="shared" si="1"/>
        <v>30.86284859826684</v>
      </c>
      <c r="D26" s="1">
        <f t="shared" si="4"/>
        <v>16.200708058687699</v>
      </c>
      <c r="E26" s="1">
        <f t="shared" si="2"/>
        <v>27.217189856879994</v>
      </c>
    </row>
    <row r="27" spans="1:5" x14ac:dyDescent="0.2">
      <c r="A27">
        <f t="shared" si="3"/>
        <v>95</v>
      </c>
      <c r="B27" s="2">
        <f t="shared" si="0"/>
        <v>4.4115782854407328</v>
      </c>
      <c r="C27" s="1">
        <f t="shared" si="1"/>
        <v>33.010576734864394</v>
      </c>
      <c r="D27" s="1">
        <f t="shared" si="4"/>
        <v>15.146660539012055</v>
      </c>
      <c r="E27" s="1">
        <f t="shared" si="2"/>
        <v>24.421295743390054</v>
      </c>
    </row>
    <row r="28" spans="1:5" x14ac:dyDescent="0.2">
      <c r="A28">
        <f t="shared" si="3"/>
        <v>100</v>
      </c>
      <c r="B28" s="2">
        <f t="shared" si="0"/>
        <v>4.2484207004344334</v>
      </c>
      <c r="C28" s="1">
        <f t="shared" si="1"/>
        <v>35.05983600254352</v>
      </c>
      <c r="D28" s="1">
        <f t="shared" si="4"/>
        <v>14.261333109593723</v>
      </c>
      <c r="E28" s="1">
        <f t="shared" si="2"/>
        <v>21.937259148926294</v>
      </c>
    </row>
    <row r="29" spans="1:5" x14ac:dyDescent="0.2">
      <c r="A29">
        <f t="shared" si="3"/>
        <v>105</v>
      </c>
      <c r="B29" s="2">
        <f t="shared" si="0"/>
        <v>4.0940806443800231</v>
      </c>
      <c r="C29" s="1">
        <f t="shared" si="1"/>
        <v>36.998347106586913</v>
      </c>
      <c r="D29" s="1">
        <f t="shared" si="4"/>
        <v>13.514117226901297</v>
      </c>
      <c r="E29" s="1">
        <f t="shared" si="2"/>
        <v>19.716991539026207</v>
      </c>
    </row>
    <row r="30" spans="1:5" x14ac:dyDescent="0.2">
      <c r="A30">
        <f t="shared" si="3"/>
        <v>110</v>
      </c>
      <c r="B30" s="2">
        <f t="shared" si="0"/>
        <v>3.9493074878968484</v>
      </c>
      <c r="C30" s="1">
        <f t="shared" si="1"/>
        <v>38.816697952015588</v>
      </c>
      <c r="D30" s="1">
        <f t="shared" si="4"/>
        <v>12.881054452856597</v>
      </c>
      <c r="E30" s="1">
        <f t="shared" si="2"/>
        <v>17.719157431756013</v>
      </c>
    </row>
    <row r="31" spans="1:5" x14ac:dyDescent="0.2">
      <c r="A31">
        <f t="shared" si="3"/>
        <v>115</v>
      </c>
      <c r="B31" s="2">
        <f t="shared" si="0"/>
        <v>3.8146374291165897</v>
      </c>
      <c r="C31" s="1">
        <f t="shared" si="1"/>
        <v>40.508153890295638</v>
      </c>
      <c r="D31" s="1">
        <f t="shared" si="4"/>
        <v>12.343193949398488</v>
      </c>
      <c r="E31" s="1">
        <f t="shared" si="2"/>
        <v>15.908187016446174</v>
      </c>
    </row>
    <row r="32" spans="1:5" x14ac:dyDescent="0.2">
      <c r="A32">
        <f t="shared" si="3"/>
        <v>120</v>
      </c>
      <c r="B32" s="2">
        <f t="shared" si="0"/>
        <v>3.6904158085106982</v>
      </c>
      <c r="C32" s="1">
        <f t="shared" si="1"/>
        <v>42.068377445105632</v>
      </c>
      <c r="D32" s="1">
        <f t="shared" si="4"/>
        <v>11.885412045007966</v>
      </c>
      <c r="E32" s="1">
        <f t="shared" si="2"/>
        <v>14.25349971275738</v>
      </c>
    </row>
    <row r="33" spans="1:5" x14ac:dyDescent="0.2">
      <c r="A33">
        <f t="shared" si="3"/>
        <v>125</v>
      </c>
      <c r="B33" s="2">
        <f t="shared" si="0"/>
        <v>3.5768242810852255</v>
      </c>
      <c r="C33" s="1">
        <f t="shared" si="1"/>
        <v>43.495087029569568</v>
      </c>
      <c r="D33" s="1">
        <f t="shared" si="4"/>
        <v>11.495551202371004</v>
      </c>
      <c r="E33" s="1">
        <f t="shared" si="2"/>
        <v>12.728865747241453</v>
      </c>
    </row>
    <row r="34" spans="1:5" x14ac:dyDescent="0.2">
      <c r="A34">
        <f t="shared" si="3"/>
        <v>130</v>
      </c>
      <c r="B34" s="2">
        <f t="shared" si="0"/>
        <v>3.4739104730788952</v>
      </c>
      <c r="C34" s="1">
        <f t="shared" si="1"/>
        <v>44.787684458129078</v>
      </c>
      <c r="D34" s="1">
        <f t="shared" si="4"/>
        <v>11.163783215170184</v>
      </c>
      <c r="E34" s="1">
        <f t="shared" si="2"/>
        <v>11.311859553105679</v>
      </c>
    </row>
    <row r="35" spans="1:5" x14ac:dyDescent="0.2">
      <c r="A35">
        <f t="shared" si="3"/>
        <v>135</v>
      </c>
      <c r="B35" s="2">
        <f t="shared" si="0"/>
        <v>3.3816180010188184</v>
      </c>
      <c r="C35" s="1">
        <f t="shared" si="1"/>
        <v>45.946877907203643</v>
      </c>
      <c r="D35" s="1">
        <f t="shared" si="4"/>
        <v>10.882132209501203</v>
      </c>
      <c r="E35" s="1">
        <f t="shared" si="2"/>
        <v>9.9833769109492732</v>
      </c>
    </row>
    <row r="36" spans="1:5" x14ac:dyDescent="0.2">
      <c r="A36">
        <f t="shared" si="3"/>
        <v>140</v>
      </c>
      <c r="B36" s="2">
        <f t="shared" si="0"/>
        <v>3.2998151596810481</v>
      </c>
      <c r="C36" s="1">
        <f t="shared" si="1"/>
        <v>46.974321594406035</v>
      </c>
      <c r="D36" s="1">
        <f t="shared" si="4"/>
        <v>10.644113273570783</v>
      </c>
      <c r="E36" s="1">
        <f t="shared" si="2"/>
        <v>8.7271994788134872</v>
      </c>
    </row>
    <row r="37" spans="1:5" x14ac:dyDescent="0.2">
      <c r="A37">
        <f t="shared" si="3"/>
        <v>145</v>
      </c>
      <c r="B37" s="2">
        <f t="shared" si="0"/>
        <v>3.2283210877015387</v>
      </c>
      <c r="C37" s="1">
        <f t="shared" si="1"/>
        <v>47.872287138468678</v>
      </c>
      <c r="D37" s="1">
        <f t="shared" si="4"/>
        <v>10.444456070247279</v>
      </c>
      <c r="E37" s="1">
        <f t="shared" si="2"/>
        <v>7.5295974733319717</v>
      </c>
    </row>
    <row r="38" spans="1:5" x14ac:dyDescent="0.2">
      <c r="A38">
        <f t="shared" si="3"/>
        <v>150</v>
      </c>
      <c r="B38" s="2">
        <f t="shared" si="0"/>
        <v>3.1669287068665968</v>
      </c>
      <c r="C38" s="1">
        <f t="shared" si="1"/>
        <v>48.643375441755545</v>
      </c>
      <c r="D38" s="1">
        <f t="shared" si="4"/>
        <v>10.278891944879286</v>
      </c>
      <c r="E38" s="1">
        <f t="shared" si="2"/>
        <v>6.3789651833810197</v>
      </c>
    </row>
    <row r="39" spans="1:5" x14ac:dyDescent="0.2">
      <c r="A39">
        <f t="shared" si="3"/>
        <v>155</v>
      </c>
      <c r="B39" s="2">
        <f t="shared" si="0"/>
        <v>3.1154241439491619</v>
      </c>
      <c r="C39" s="1">
        <f t="shared" si="1"/>
        <v>49.290272751998529</v>
      </c>
      <c r="D39" s="1">
        <f t="shared" si="4"/>
        <v>10.143989312368472</v>
      </c>
      <c r="E39" s="1">
        <f t="shared" si="2"/>
        <v>5.2654858448307733</v>
      </c>
    </row>
    <row r="40" spans="1:5" x14ac:dyDescent="0.2">
      <c r="A40">
        <f t="shared" si="3"/>
        <v>160</v>
      </c>
      <c r="B40" s="2">
        <f t="shared" si="0"/>
        <v>3.0736026532792966</v>
      </c>
      <c r="C40" s="1">
        <f t="shared" si="1"/>
        <v>49.815550674812037</v>
      </c>
      <c r="D40" s="1">
        <f t="shared" si="4"/>
        <v>10.037026455130853</v>
      </c>
      <c r="E40" s="1">
        <f t="shared" si="2"/>
        <v>4.180823018015813</v>
      </c>
    </row>
    <row r="41" spans="1:5" x14ac:dyDescent="0.2">
      <c r="A41">
        <f t="shared" si="3"/>
        <v>165</v>
      </c>
      <c r="B41" s="2">
        <f t="shared" si="0"/>
        <v>3.0412812596049856</v>
      </c>
      <c r="C41" s="1">
        <f t="shared" si="1"/>
        <v>50.221507379361384</v>
      </c>
      <c r="D41" s="1">
        <f t="shared" si="4"/>
        <v>9.9558939205690979</v>
      </c>
      <c r="E41" s="1">
        <f t="shared" si="2"/>
        <v>3.117835572289906</v>
      </c>
    </row>
    <row r="42" spans="1:5" x14ac:dyDescent="0.2">
      <c r="A42">
        <f t="shared" si="3"/>
        <v>170</v>
      </c>
      <c r="B42" s="2">
        <f t="shared" si="0"/>
        <v>3.0183084456493523</v>
      </c>
      <c r="C42" s="1">
        <f t="shared" si="1"/>
        <v>50.510045922644139</v>
      </c>
      <c r="D42" s="1">
        <f t="shared" si="4"/>
        <v>9.8990208950858491</v>
      </c>
      <c r="E42" s="1">
        <f t="shared" si="2"/>
        <v>2.0703130679715058</v>
      </c>
    </row>
    <row r="43" spans="1:5" x14ac:dyDescent="0.2">
      <c r="A43">
        <f t="shared" si="3"/>
        <v>175</v>
      </c>
      <c r="B43" s="2">
        <f t="shared" si="0"/>
        <v>3.0045712361007455</v>
      </c>
      <c r="C43" s="1">
        <f t="shared" si="1"/>
        <v>50.682585274574642</v>
      </c>
      <c r="D43" s="1">
        <f t="shared" si="4"/>
        <v>9.8653215358141857</v>
      </c>
      <c r="E43" s="1">
        <f t="shared" si="2"/>
        <v>1.032727949789358</v>
      </c>
    </row>
    <row r="44" spans="1:5" x14ac:dyDescent="0.2">
      <c r="A44">
        <f t="shared" si="3"/>
        <v>180</v>
      </c>
      <c r="B44" s="2">
        <f t="shared" si="0"/>
        <v>3.0000000000000018</v>
      </c>
      <c r="C44" s="1">
        <f t="shared" si="1"/>
        <v>50.739999999999981</v>
      </c>
      <c r="D44" s="1">
        <f t="shared" si="4"/>
        <v>9.8541584548679602</v>
      </c>
      <c r="E44" s="1">
        <f t="shared" si="2"/>
        <v>6.3369877615420729E-7</v>
      </c>
    </row>
    <row r="45" spans="1:5" x14ac:dyDescent="0.2">
      <c r="A45">
        <f t="shared" si="3"/>
        <v>185</v>
      </c>
      <c r="B45" s="2">
        <f t="shared" ref="B9:B72" si="5">B$2*COS(3.14/180*A45)+SQRT(B$1^2-B$2^2*(SIN(3.14/180*A45)))</f>
        <v>3.0414216900448432</v>
      </c>
      <c r="C45" s="1">
        <f t="shared" ref="C45:C72" si="6">B$5/((B$3/2)^2*3.14*((B$2+B$1)-B45)+B$4)</f>
        <v>19.912487178387444</v>
      </c>
      <c r="D45" s="1"/>
    </row>
    <row r="46" spans="1:5" x14ac:dyDescent="0.2">
      <c r="A46">
        <f t="shared" si="3"/>
        <v>190</v>
      </c>
      <c r="B46" s="2">
        <f t="shared" si="5"/>
        <v>3.0981334618815746</v>
      </c>
      <c r="C46" s="1">
        <f t="shared" si="6"/>
        <v>20.198982716227722</v>
      </c>
      <c r="D46" s="1"/>
    </row>
    <row r="47" spans="1:5" x14ac:dyDescent="0.2">
      <c r="A47">
        <f t="shared" si="3"/>
        <v>195</v>
      </c>
      <c r="B47" s="2">
        <f t="shared" si="5"/>
        <v>3.16908212128717</v>
      </c>
      <c r="C47" s="1">
        <f t="shared" si="6"/>
        <v>20.569220870619635</v>
      </c>
      <c r="D47" s="1"/>
    </row>
    <row r="48" spans="1:5" x14ac:dyDescent="0.2">
      <c r="A48">
        <f t="shared" si="3"/>
        <v>200</v>
      </c>
      <c r="B48" s="2">
        <f t="shared" si="5"/>
        <v>3.2537452292476647</v>
      </c>
      <c r="C48" s="1">
        <f t="shared" si="6"/>
        <v>21.029185179401658</v>
      </c>
      <c r="D48" s="1"/>
    </row>
    <row r="49" spans="1:4" x14ac:dyDescent="0.2">
      <c r="A49">
        <f t="shared" si="3"/>
        <v>205</v>
      </c>
      <c r="B49" s="2">
        <f t="shared" si="5"/>
        <v>3.3514998871256534</v>
      </c>
      <c r="C49" s="1">
        <f t="shared" si="6"/>
        <v>21.586541080413365</v>
      </c>
      <c r="D49" s="1"/>
    </row>
    <row r="50" spans="1:4" x14ac:dyDescent="0.2">
      <c r="A50">
        <f t="shared" si="3"/>
        <v>210</v>
      </c>
      <c r="B50" s="2">
        <f t="shared" si="5"/>
        <v>3.4616267762169977</v>
      </c>
      <c r="C50" s="1">
        <f t="shared" si="6"/>
        <v>22.250917157919869</v>
      </c>
      <c r="D50" s="1"/>
    </row>
    <row r="51" spans="1:4" x14ac:dyDescent="0.2">
      <c r="A51">
        <f t="shared" si="3"/>
        <v>215</v>
      </c>
      <c r="B51" s="2">
        <f t="shared" si="5"/>
        <v>3.5833148787508255</v>
      </c>
      <c r="C51" s="1">
        <f t="shared" si="6"/>
        <v>23.034275051342281</v>
      </c>
      <c r="D51" s="1"/>
    </row>
    <row r="52" spans="1:4" x14ac:dyDescent="0.2">
      <c r="A52">
        <f t="shared" si="3"/>
        <v>220</v>
      </c>
      <c r="B52" s="2">
        <f t="shared" si="5"/>
        <v>3.7156668663353085</v>
      </c>
      <c r="C52" s="1">
        <f t="shared" si="6"/>
        <v>23.95139352551282</v>
      </c>
      <c r="D52" s="1"/>
    </row>
    <row r="53" spans="1:4" x14ac:dyDescent="0.2">
      <c r="A53">
        <f t="shared" si="3"/>
        <v>225</v>
      </c>
      <c r="B53" s="2">
        <f t="shared" si="5"/>
        <v>3.8577051353114098</v>
      </c>
      <c r="C53" s="1">
        <f t="shared" si="6"/>
        <v>25.020502111881068</v>
      </c>
      <c r="D53" s="1"/>
    </row>
    <row r="54" spans="1:4" x14ac:dyDescent="0.2">
      <c r="A54">
        <f t="shared" si="3"/>
        <v>230</v>
      </c>
      <c r="B54" s="2">
        <f t="shared" si="5"/>
        <v>4.0083784618450817</v>
      </c>
      <c r="C54" s="1">
        <f t="shared" si="6"/>
        <v>26.264113779793028</v>
      </c>
      <c r="D54" s="1"/>
    </row>
    <row r="55" spans="1:4" x14ac:dyDescent="0.2">
      <c r="A55">
        <f t="shared" si="3"/>
        <v>235</v>
      </c>
      <c r="B55" s="2">
        <f t="shared" si="5"/>
        <v>4.1665692430263377</v>
      </c>
      <c r="C55" s="1">
        <f t="shared" si="6"/>
        <v>27.710126346446536</v>
      </c>
      <c r="D55" s="1"/>
    </row>
    <row r="56" spans="1:4" x14ac:dyDescent="0.2">
      <c r="A56">
        <f t="shared" si="3"/>
        <v>240</v>
      </c>
      <c r="B56" s="2">
        <f t="shared" si="5"/>
        <v>4.3311012838867251</v>
      </c>
      <c r="C56" s="1">
        <f t="shared" si="6"/>
        <v>29.39329199496931</v>
      </c>
      <c r="D56" s="1"/>
    </row>
    <row r="57" spans="1:4" x14ac:dyDescent="0.2">
      <c r="A57">
        <f t="shared" si="3"/>
        <v>245</v>
      </c>
      <c r="B57" s="2">
        <f t="shared" si="5"/>
        <v>4.5007480842061183</v>
      </c>
      <c r="C57" s="1">
        <f t="shared" si="6"/>
        <v>31.357198441403469</v>
      </c>
      <c r="D57" s="1"/>
    </row>
    <row r="58" spans="1:4" x14ac:dyDescent="0.2">
      <c r="A58">
        <f t="shared" si="3"/>
        <v>250</v>
      </c>
      <c r="B58" s="2">
        <f t="shared" si="5"/>
        <v>4.6742415733443181</v>
      </c>
      <c r="C58" s="1">
        <f t="shared" si="6"/>
        <v>33.656972227736127</v>
      </c>
      <c r="D58" s="1"/>
    </row>
    <row r="59" spans="1:4" x14ac:dyDescent="0.2">
      <c r="A59">
        <f t="shared" si="3"/>
        <v>255</v>
      </c>
      <c r="B59" s="2">
        <f t="shared" si="5"/>
        <v>4.850281236171277</v>
      </c>
      <c r="C59" s="1">
        <f t="shared" si="6"/>
        <v>36.363017962663818</v>
      </c>
      <c r="D59" s="1"/>
    </row>
    <row r="60" spans="1:4" x14ac:dyDescent="0.2">
      <c r="A60">
        <f t="shared" si="3"/>
        <v>260</v>
      </c>
      <c r="B60" s="2">
        <f t="shared" si="5"/>
        <v>5.0275435685336127</v>
      </c>
      <c r="C60" s="1">
        <f t="shared" si="6"/>
        <v>39.56627014810514</v>
      </c>
      <c r="D60" s="1"/>
    </row>
    <row r="61" spans="1:4" x14ac:dyDescent="0.2">
      <c r="A61">
        <f t="shared" si="3"/>
        <v>265</v>
      </c>
      <c r="B61" s="2">
        <f t="shared" si="5"/>
        <v>5.2046917966206809</v>
      </c>
      <c r="C61" s="1">
        <f t="shared" si="6"/>
        <v>43.385696477988731</v>
      </c>
      <c r="D61" s="1"/>
    </row>
    <row r="62" spans="1:4" x14ac:dyDescent="0.2">
      <c r="A62">
        <f t="shared" si="3"/>
        <v>270</v>
      </c>
      <c r="B62" s="2">
        <f t="shared" si="5"/>
        <v>5.3803857911048425</v>
      </c>
      <c r="C62" s="1">
        <f t="shared" si="6"/>
        <v>47.97922431175104</v>
      </c>
      <c r="D62" s="1"/>
    </row>
    <row r="63" spans="1:4" x14ac:dyDescent="0.2">
      <c r="A63">
        <f t="shared" si="3"/>
        <v>275</v>
      </c>
      <c r="B63" s="2">
        <f t="shared" si="5"/>
        <v>5.5532921040409553</v>
      </c>
      <c r="C63" s="1">
        <f t="shared" si="6"/>
        <v>53.559995884501632</v>
      </c>
      <c r="D63" s="1"/>
    </row>
    <row r="64" spans="1:4" x14ac:dyDescent="0.2">
      <c r="A64">
        <f t="shared" si="3"/>
        <v>280</v>
      </c>
      <c r="B64" s="2">
        <f t="shared" si="5"/>
        <v>5.7220940542232954</v>
      </c>
      <c r="C64" s="1">
        <f t="shared" si="6"/>
        <v>60.421140135888358</v>
      </c>
      <c r="D64" s="1"/>
    </row>
    <row r="65" spans="1:4" x14ac:dyDescent="0.2">
      <c r="A65">
        <f t="shared" si="3"/>
        <v>285</v>
      </c>
      <c r="B65" s="2">
        <f t="shared" si="5"/>
        <v>5.8855017850111366</v>
      </c>
      <c r="C65" s="1">
        <f t="shared" si="6"/>
        <v>68.97456679844322</v>
      </c>
      <c r="D65" s="1"/>
    </row>
    <row r="66" spans="1:4" x14ac:dyDescent="0.2">
      <c r="A66">
        <f t="shared" si="3"/>
        <v>290</v>
      </c>
      <c r="B66" s="2">
        <f t="shared" si="5"/>
        <v>6.0422622175369787</v>
      </c>
      <c r="C66" s="1">
        <f t="shared" si="6"/>
        <v>79.813641228028018</v>
      </c>
      <c r="D66" s="1"/>
    </row>
    <row r="67" spans="1:4" x14ac:dyDescent="0.2">
      <c r="A67">
        <f t="shared" si="3"/>
        <v>295</v>
      </c>
      <c r="B67" s="2">
        <f t="shared" si="5"/>
        <v>6.1911688216894181</v>
      </c>
      <c r="C67" s="1">
        <f t="shared" si="6"/>
        <v>93.818138945275294</v>
      </c>
      <c r="D67" s="1"/>
    </row>
    <row r="68" spans="1:4" x14ac:dyDescent="0.2">
      <c r="A68">
        <f t="shared" si="3"/>
        <v>300</v>
      </c>
      <c r="B68" s="2">
        <f t="shared" si="5"/>
        <v>6.3310711272971636</v>
      </c>
      <c r="C68" s="1">
        <f t="shared" si="6"/>
        <v>112.33750412279524</v>
      </c>
      <c r="D68" s="1"/>
    </row>
    <row r="69" spans="1:4" x14ac:dyDescent="0.2">
      <c r="A69">
        <f t="shared" si="3"/>
        <v>305</v>
      </c>
      <c r="B69" s="2">
        <f t="shared" si="5"/>
        <v>6.4608838985106454</v>
      </c>
      <c r="C69" s="1">
        <f t="shared" si="6"/>
        <v>137.52702305991889</v>
      </c>
      <c r="D69" s="1"/>
    </row>
    <row r="70" spans="1:4" x14ac:dyDescent="0.2">
      <c r="A70">
        <f t="shared" si="3"/>
        <v>310</v>
      </c>
      <c r="B70" s="2">
        <f t="shared" si="5"/>
        <v>6.5795958954605158</v>
      </c>
      <c r="C70" s="1">
        <f t="shared" si="6"/>
        <v>173.00213300008494</v>
      </c>
      <c r="D70" s="1"/>
    </row>
    <row r="71" spans="1:4" x14ac:dyDescent="0.2">
      <c r="A71">
        <f t="shared" si="3"/>
        <v>315</v>
      </c>
      <c r="B71" s="2">
        <f t="shared" si="5"/>
        <v>6.6862781488462808</v>
      </c>
      <c r="C71" s="1">
        <f t="shared" si="6"/>
        <v>225.20765240952937</v>
      </c>
      <c r="D71" s="1"/>
    </row>
    <row r="72" spans="1:4" x14ac:dyDescent="0.2">
      <c r="A72">
        <f t="shared" si="3"/>
        <v>320</v>
      </c>
      <c r="B72" s="2">
        <f t="shared" si="5"/>
        <v>6.7800916751539519</v>
      </c>
      <c r="C72" s="1">
        <f t="shared" si="6"/>
        <v>306.55582882544701</v>
      </c>
      <c r="D72" s="1"/>
    </row>
    <row r="73" spans="1:4" x14ac:dyDescent="0.2">
      <c r="A73">
        <f t="shared" si="3"/>
        <v>325</v>
      </c>
      <c r="B73" s="2">
        <f t="shared" ref="B73:B79" si="7">B$2*COS(3.14/180*A73)+SQRT(B$1^2-B$2^2*(SIN(3.14/180*A73)))</f>
        <v>6.860294562703956</v>
      </c>
      <c r="C73" s="1">
        <f t="shared" ref="C73:C79" si="8">B$5/((B$3/2)^2*3.14*((B$2+B$1)-B73)+B$4)</f>
        <v>443.51792712927028</v>
      </c>
      <c r="D73" s="1"/>
    </row>
    <row r="74" spans="1:4" x14ac:dyDescent="0.2">
      <c r="A74">
        <f t="shared" ref="A74:A79" si="9">A73+5</f>
        <v>330</v>
      </c>
      <c r="B74" s="2">
        <f t="shared" si="7"/>
        <v>6.9262483616822745</v>
      </c>
      <c r="C74" s="1">
        <f t="shared" si="8"/>
        <v>701.10465763143714</v>
      </c>
      <c r="D74" s="1"/>
    </row>
    <row r="75" spans="1:4" x14ac:dyDescent="0.2">
      <c r="A75">
        <f t="shared" si="9"/>
        <v>335</v>
      </c>
      <c r="B75" s="2">
        <f t="shared" si="7"/>
        <v>6.9774237147115779</v>
      </c>
      <c r="C75" s="1">
        <f t="shared" si="8"/>
        <v>1276.2294778626708</v>
      </c>
      <c r="D75" s="1"/>
    </row>
    <row r="76" spans="1:4" x14ac:dyDescent="0.2">
      <c r="A76">
        <f t="shared" si="9"/>
        <v>340</v>
      </c>
      <c r="B76" s="2">
        <f t="shared" si="7"/>
        <v>7.0134051683908396</v>
      </c>
      <c r="C76" s="1">
        <f t="shared" si="8"/>
        <v>3015.3988730177875</v>
      </c>
      <c r="D76" s="1"/>
    </row>
    <row r="77" spans="1:4" x14ac:dyDescent="0.2">
      <c r="A77">
        <f t="shared" si="9"/>
        <v>345</v>
      </c>
      <c r="B77" s="2">
        <f t="shared" si="7"/>
        <v>7.0338951106038383</v>
      </c>
      <c r="C77" s="1">
        <f t="shared" si="8"/>
        <v>13463.043326591145</v>
      </c>
      <c r="D77" s="1"/>
    </row>
    <row r="78" spans="1:4" x14ac:dyDescent="0.2">
      <c r="A78">
        <f t="shared" si="9"/>
        <v>350</v>
      </c>
      <c r="B78" s="2">
        <f t="shared" si="7"/>
        <v>7.0387167833202273</v>
      </c>
      <c r="C78" s="1">
        <f t="shared" si="8"/>
        <v>72901.167205995036</v>
      </c>
      <c r="D78" s="1"/>
    </row>
    <row r="79" spans="1:4" x14ac:dyDescent="0.2">
      <c r="A79">
        <f t="shared" si="9"/>
        <v>355</v>
      </c>
      <c r="B79" s="2">
        <f t="shared" si="7"/>
        <v>7.0278163261591207</v>
      </c>
      <c r="C79" s="1">
        <f t="shared" si="8"/>
        <v>6638.9184906267819</v>
      </c>
      <c r="D7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Andrews</dc:creator>
  <cp:lastModifiedBy>Scott Andrews</cp:lastModifiedBy>
  <dcterms:created xsi:type="dcterms:W3CDTF">2024-11-04T23:37:13Z</dcterms:created>
  <dcterms:modified xsi:type="dcterms:W3CDTF">2024-11-05T01:21:27Z</dcterms:modified>
</cp:coreProperties>
</file>